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0" yWindow="0" windowWidth="20400" windowHeight="7755"/>
  </bookViews>
  <sheets>
    <sheet name="1ER QUINCENA MAYO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P7" i="1" s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33" i="1" l="1"/>
  <c r="O34" i="1"/>
  <c r="P32" i="1"/>
  <c r="P34" i="1" s="1"/>
  <c r="P14" i="1"/>
  <c r="P13" i="1"/>
  <c r="P12" i="1"/>
  <c r="P11" i="1"/>
  <c r="P10" i="1"/>
  <c r="P9" i="1"/>
  <c r="P8" i="1"/>
  <c r="P15" i="1"/>
</calcChain>
</file>

<file path=xl/sharedStrings.xml><?xml version="1.0" encoding="utf-8"?>
<sst xmlns="http://schemas.openxmlformats.org/spreadsheetml/2006/main" count="88" uniqueCount="52">
  <si>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</si>
  <si>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</si>
  <si>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</si>
  <si>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</si>
  <si>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</si>
  <si>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</si>
  <si>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</si>
  <si>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</si>
  <si>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</si>
  <si>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</si>
  <si>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</si>
  <si>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</si>
  <si>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</si>
  <si>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</si>
  <si>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</si>
  <si>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</si>
  <si>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</si>
  <si>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</si>
  <si>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</si>
  <si>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</si>
  <si>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</si>
  <si>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</si>
  <si>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</si>
  <si>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</si>
  <si>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</si>
  <si>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</si>
  <si>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</si>
  <si>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</si>
  <si>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</si>
  <si>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</si>
  <si>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</si>
  <si>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</si>
  <si>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</si>
  <si>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</si>
  <si>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</si>
  <si>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</si>
  <si>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</si>
  <si>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</si>
  <si>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</si>
  <si>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</si>
  <si>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</si>
  <si>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</si>
  <si>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</si>
  <si>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</si>
  <si>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</si>
  <si>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</si>
  <si>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</si>
  <si>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</si>
  <si>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</si>
  <si>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</si>
  <si>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</si>
  <si>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01 AL 15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</si>
</sst>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Q14" totalsRowShown="0" headerRowDxfId="15">
  <autoFilter ref="A5:Q14"/>
  <tableColumns count="17">
    <tableColumn id="1" name="NOMBRE " dataDxfId="14"/>
    <tableColumn id="2" name="CARGO" dataDxfId="13"/>
    <tableColumn id="3" name="Días Laborados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4" zoomScale="130" zoomScaleNormal="130" workbookViewId="0">
      <selection activeCell="H3" sqref="H3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51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15</v>
      </c>
      <c r="D7" s="16">
        <v>228.05</v>
      </c>
      <c r="E7" s="16">
        <f>Tabla1[[#This Row],[Salario Diario]]*Tabla1[[#This Row],[Días Laborados]]</f>
        <v>3420.75</v>
      </c>
      <c r="F7" s="16">
        <f>Tabla1[[#This Row],[Sueldo a Recibir ]]*0.05</f>
        <v>171.03750000000002</v>
      </c>
      <c r="G7" s="17">
        <f>'[1]Tablas ISR Subsidio'!B9</f>
        <v>3124.36</v>
      </c>
      <c r="H7" s="18">
        <f>Tabla1[[#This Row],[Sueldo a Recibir ]]-Tabla1[[#This Row],[Limite Inferior ]]</f>
        <v>296.38999999999987</v>
      </c>
      <c r="I7" s="18">
        <f>'[1]Tablas ISR Subsidio'!E9</f>
        <v>0.10879999999999999</v>
      </c>
      <c r="J7" s="19">
        <f>Tabla1[[#This Row],[Excedente s/limite Inferior ]]*Tabla1[[#This Row],[% Sobre Excedente]]</f>
        <v>32.247231999999983</v>
      </c>
      <c r="K7" s="18">
        <f>'[1]Tablas ISR Subsidio'!D9</f>
        <v>183.45</v>
      </c>
      <c r="L7" s="20">
        <f>Tabla1[[#This Row],[Impuesto Marginal]]+Tabla1[[#This Row],[Cuota Fija ]]</f>
        <v>215.69723199999999</v>
      </c>
      <c r="M7" s="24">
        <f>'[1]Tablas ISR Subsidio'!J15</f>
        <v>125.1</v>
      </c>
      <c r="N7" s="16">
        <f>Tabla1[[#This Row],[Impuesto ]]-Tabla1[[#This Row],[Subsidio Correspondiente]]</f>
        <v>90.597231999999991</v>
      </c>
      <c r="O7" s="16">
        <v>0</v>
      </c>
      <c r="P7" s="22">
        <f>Tabla1[[#This Row],[Sueldo a Recibir ]]+Tabla1[[#This Row],[Ayuda para Despensa ]]-Tabla1[[#This Row],[ISR Neto]]</f>
        <v>3501.1902679999998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15</v>
      </c>
      <c r="D13" s="16">
        <v>107.65</v>
      </c>
      <c r="E13" s="16">
        <f>Tabla1[[#This Row],[Salario Diario]]*Tabla1[[#This Row],[Días Laborados]]</f>
        <v>1614.75</v>
      </c>
      <c r="F13" s="16">
        <f>Tabla1[[#This Row],[Sueldo a Recibir ]]*0.05</f>
        <v>80.737500000000011</v>
      </c>
      <c r="G13" s="17">
        <f>'[1]Tablas ISR Subsidio'!B8</f>
        <v>368.11</v>
      </c>
      <c r="H13" s="18">
        <f>Tabla1[[#This Row],[Sueldo a Recibir ]]-Tabla1[[#This Row],[Limite Inferior ]]</f>
        <v>1246.6399999999999</v>
      </c>
      <c r="I13" s="18">
        <f>'[1]Tablas ISR Subsidio'!E8</f>
        <v>6.4000000000000001E-2</v>
      </c>
      <c r="J13" s="19">
        <f>Tabla1[[#This Row],[Excedente s/limite Inferior ]]*Tabla1[[#This Row],[% Sobre Excedente]]</f>
        <v>79.784959999999998</v>
      </c>
      <c r="K13" s="18">
        <f>'[1]Tablas ISR Subsidio'!D8</f>
        <v>7.05</v>
      </c>
      <c r="L13" s="20">
        <f>Tabla1[[#This Row],[Impuesto Marginal]]+Tabla1[[#This Row],[Cuota Fija ]]</f>
        <v>86.834959999999995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113.86503999999999</v>
      </c>
      <c r="P13" s="22">
        <f>Tabla1[[#This Row],[Sueldo a Recibir ]]+Tabla1[[#This Row],[Ayuda para Despensa ]]+Tabla1[[#This Row],[Subsidio al Empleo]]</f>
        <v>1809.3525399999999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20864.587015999998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MAYO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2023-02-20T17:02:45Z</dcterms:created>
  <dcterms:modified xsi:type="dcterms:W3CDTF">2023-05-24T19:00:37Z</dcterms:modified>
</cp:coreProperties>
</file>